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CC64" lockStructure="1"/>
  <bookViews>
    <workbookView xWindow="9750" yWindow="105" windowWidth="9675" windowHeight="7095"/>
  </bookViews>
  <sheets>
    <sheet name="Permit Fee's" sheetId="1" r:id="rId1"/>
  </sheets>
  <calcPr calcId="145621"/>
</workbook>
</file>

<file path=xl/calcChain.xml><?xml version="1.0" encoding="utf-8"?>
<calcChain xmlns="http://schemas.openxmlformats.org/spreadsheetml/2006/main">
  <c r="C6" i="1" l="1"/>
  <c r="C3" i="1"/>
  <c r="F3" i="1" s="1"/>
  <c r="D3" i="1" l="1"/>
  <c r="C8" i="1"/>
  <c r="C9" i="1"/>
  <c r="F9" i="1" l="1"/>
  <c r="C7" i="1"/>
  <c r="E3" i="1" l="1"/>
  <c r="G3" i="1"/>
  <c r="C5" i="1" l="1"/>
  <c r="E5" i="1" l="1"/>
  <c r="D6" i="1"/>
  <c r="D7" i="1"/>
  <c r="D8" i="1"/>
  <c r="D9" i="1"/>
  <c r="G8" i="1" l="1"/>
  <c r="E8" i="1"/>
  <c r="E7" i="1"/>
  <c r="G7" i="1"/>
  <c r="E6" i="1"/>
  <c r="G6" i="1"/>
  <c r="E9" i="1"/>
  <c r="G9" i="1"/>
  <c r="G10" i="1" s="1"/>
  <c r="G5" i="1"/>
</calcChain>
</file>

<file path=xl/sharedStrings.xml><?xml version="1.0" encoding="utf-8"?>
<sst xmlns="http://schemas.openxmlformats.org/spreadsheetml/2006/main" count="19" uniqueCount="16">
  <si>
    <t>RANGE</t>
  </si>
  <si>
    <t>PERMIT FEE</t>
  </si>
  <si>
    <t>ADA FEE</t>
  </si>
  <si>
    <t>TOTAL FEE</t>
  </si>
  <si>
    <t>ANY COST RANGE</t>
  </si>
  <si>
    <t>ENTER COST OF CONSTRUCTION</t>
  </si>
  <si>
    <t>Sub Total</t>
  </si>
  <si>
    <t>Plan Review Fee 33% Down</t>
  </si>
  <si>
    <t>No Down Payment</t>
  </si>
  <si>
    <t>$0.00 - $500.00 = $44.00 Flat Fee</t>
  </si>
  <si>
    <t>$500.01 - $1,000.00 = 8.8% of Construction cost</t>
  </si>
  <si>
    <t>$1,000.01 - $5,000.00 = Cost -$1,000.00 x .241 +$88.00</t>
  </si>
  <si>
    <t>$5,000.01 - $50,000.00 =Cost-$5,000.00 x .261 +$185.00</t>
  </si>
  <si>
    <t>$50,000.00-and up =Cost-$50,000.00 x .216 + $1,360.00</t>
  </si>
  <si>
    <t>Balance Due</t>
  </si>
  <si>
    <r>
      <t xml:space="preserve">PERMIT FEE CALCULATOR </t>
    </r>
    <r>
      <rPr>
        <b/>
        <sz val="11"/>
        <color indexed="56"/>
        <rFont val="Calibri"/>
        <family val="2"/>
      </rPr>
      <t>(2017-01-24)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</si>
</sst>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2"/>
      <color indexed="62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rgb="FF7030A0"/>
      <name val="Calibri"/>
      <family val="2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4" fontId="0" fillId="0" borderId="0" xfId="0" applyNumberFormat="1" applyFill="1" applyBorder="1" applyProtection="1">
      <protection locked="0"/>
    </xf>
    <xf numFmtId="0" fontId="0" fillId="0" borderId="4" xfId="0" applyBorder="1"/>
    <xf numFmtId="0" fontId="3" fillId="0" borderId="7" xfId="0" applyFont="1" applyBorder="1"/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 wrapText="1"/>
    </xf>
    <xf numFmtId="0" fontId="0" fillId="0" borderId="13" xfId="0" applyBorder="1"/>
    <xf numFmtId="0" fontId="0" fillId="0" borderId="0" xfId="0" applyBorder="1" applyProtection="1">
      <protection locked="0"/>
    </xf>
    <xf numFmtId="164" fontId="0" fillId="0" borderId="0" xfId="0" applyNumberFormat="1" applyBorder="1" applyProtection="1">
      <protection locked="0"/>
    </xf>
    <xf numFmtId="0" fontId="1" fillId="0" borderId="26" xfId="0" applyFont="1" applyBorder="1" applyAlignment="1">
      <alignment vertical="top"/>
    </xf>
    <xf numFmtId="164" fontId="2" fillId="2" borderId="27" xfId="0" applyNumberFormat="1" applyFont="1" applyFill="1" applyBorder="1" applyAlignment="1" applyProtection="1">
      <alignment vertical="top"/>
      <protection locked="0"/>
    </xf>
    <xf numFmtId="0" fontId="1" fillId="0" borderId="32" xfId="0" applyFont="1" applyBorder="1" applyAlignment="1">
      <alignment vertical="top"/>
    </xf>
    <xf numFmtId="164" fontId="2" fillId="0" borderId="32" xfId="0" applyNumberFormat="1" applyFont="1" applyBorder="1" applyAlignment="1">
      <alignment vertical="top"/>
    </xf>
    <xf numFmtId="0" fontId="6" fillId="0" borderId="23" xfId="0" applyFont="1" applyBorder="1"/>
    <xf numFmtId="4" fontId="6" fillId="2" borderId="2" xfId="0" applyNumberFormat="1" applyFont="1" applyFill="1" applyBorder="1" applyProtection="1">
      <protection locked="0"/>
    </xf>
    <xf numFmtId="0" fontId="6" fillId="0" borderId="22" xfId="0" applyFont="1" applyBorder="1"/>
    <xf numFmtId="4" fontId="6" fillId="2" borderId="3" xfId="0" applyNumberFormat="1" applyFont="1" applyFill="1" applyBorder="1" applyProtection="1">
      <protection locked="0"/>
    </xf>
    <xf numFmtId="4" fontId="6" fillId="2" borderId="24" xfId="0" applyNumberFormat="1" applyFont="1" applyFill="1" applyBorder="1" applyProtection="1">
      <protection locked="0"/>
    </xf>
    <xf numFmtId="0" fontId="6" fillId="0" borderId="6" xfId="0" applyFont="1" applyFill="1" applyBorder="1"/>
    <xf numFmtId="4" fontId="6" fillId="0" borderId="16" xfId="0" applyNumberFormat="1" applyFont="1" applyBorder="1" applyProtection="1">
      <protection locked="0"/>
    </xf>
    <xf numFmtId="164" fontId="0" fillId="0" borderId="4" xfId="0" applyNumberFormat="1" applyBorder="1" applyProtection="1"/>
    <xf numFmtId="164" fontId="0" fillId="0" borderId="17" xfId="0" applyNumberFormat="1" applyBorder="1" applyProtection="1"/>
    <xf numFmtId="164" fontId="0" fillId="0" borderId="5" xfId="0" applyNumberFormat="1" applyBorder="1" applyProtection="1"/>
    <xf numFmtId="164" fontId="1" fillId="0" borderId="12" xfId="0" applyNumberFormat="1" applyFont="1" applyBorder="1" applyAlignment="1" applyProtection="1">
      <alignment vertical="top"/>
    </xf>
    <xf numFmtId="164" fontId="5" fillId="0" borderId="18" xfId="0" applyNumberFormat="1" applyFont="1" applyBorder="1" applyAlignment="1" applyProtection="1">
      <alignment vertical="top"/>
    </xf>
    <xf numFmtId="164" fontId="5" fillId="0" borderId="18" xfId="0" applyNumberFormat="1" applyFont="1" applyBorder="1" applyAlignment="1" applyProtection="1">
      <alignment vertical="top" wrapText="1"/>
    </xf>
    <xf numFmtId="164" fontId="1" fillId="0" borderId="25" xfId="0" applyNumberFormat="1" applyFont="1" applyBorder="1" applyAlignment="1" applyProtection="1">
      <alignment vertical="top"/>
    </xf>
    <xf numFmtId="164" fontId="2" fillId="0" borderId="28" xfId="0" applyNumberFormat="1" applyFont="1" applyBorder="1" applyProtection="1"/>
    <xf numFmtId="164" fontId="2" fillId="0" borderId="29" xfId="0" applyNumberFormat="1" applyFont="1" applyBorder="1" applyProtection="1"/>
    <xf numFmtId="164" fontId="2" fillId="0" borderId="30" xfId="0" applyNumberFormat="1" applyFont="1" applyBorder="1" applyProtection="1"/>
    <xf numFmtId="164" fontId="2" fillId="0" borderId="30" xfId="0" applyNumberFormat="1" applyFont="1" applyBorder="1" applyAlignment="1" applyProtection="1">
      <alignment wrapText="1"/>
    </xf>
    <xf numFmtId="164" fontId="2" fillId="0" borderId="31" xfId="0" applyNumberFormat="1" applyFont="1" applyBorder="1" applyProtection="1"/>
    <xf numFmtId="164" fontId="2" fillId="0" borderId="33" xfId="0" applyNumberFormat="1" applyFont="1" applyBorder="1" applyProtection="1"/>
    <xf numFmtId="164" fontId="2" fillId="0" borderId="34" xfId="0" applyNumberFormat="1" applyFont="1" applyBorder="1" applyProtection="1"/>
    <xf numFmtId="164" fontId="2" fillId="0" borderId="35" xfId="0" applyNumberFormat="1" applyFont="1" applyBorder="1" applyProtection="1"/>
    <xf numFmtId="164" fontId="6" fillId="0" borderId="14" xfId="0" applyNumberFormat="1" applyFont="1" applyBorder="1" applyProtection="1"/>
    <xf numFmtId="164" fontId="6" fillId="0" borderId="2" xfId="0" applyNumberFormat="1" applyFont="1" applyBorder="1" applyProtection="1"/>
    <xf numFmtId="164" fontId="6" fillId="0" borderId="19" xfId="0" applyNumberFormat="1" applyFont="1" applyBorder="1" applyProtection="1"/>
    <xf numFmtId="164" fontId="7" fillId="0" borderId="19" xfId="0" applyNumberFormat="1" applyFont="1" applyBorder="1" applyAlignment="1" applyProtection="1">
      <alignment wrapText="1"/>
    </xf>
    <xf numFmtId="164" fontId="8" fillId="0" borderId="8" xfId="0" applyNumberFormat="1" applyFont="1" applyBorder="1" applyProtection="1"/>
    <xf numFmtId="164" fontId="6" fillId="0" borderId="15" xfId="0" applyNumberFormat="1" applyFont="1" applyBorder="1" applyProtection="1"/>
    <xf numFmtId="164" fontId="6" fillId="0" borderId="3" xfId="0" applyNumberFormat="1" applyFont="1" applyBorder="1" applyProtection="1"/>
    <xf numFmtId="164" fontId="6" fillId="0" borderId="20" xfId="0" applyNumberFormat="1" applyFont="1" applyBorder="1" applyProtection="1"/>
    <xf numFmtId="164" fontId="7" fillId="0" borderId="20" xfId="0" applyNumberFormat="1" applyFont="1" applyBorder="1" applyAlignment="1" applyProtection="1">
      <alignment wrapText="1"/>
    </xf>
    <xf numFmtId="164" fontId="8" fillId="0" borderId="9" xfId="0" applyNumberFormat="1" applyFont="1" applyBorder="1" applyProtection="1"/>
    <xf numFmtId="164" fontId="6" fillId="0" borderId="14" xfId="0" applyNumberFormat="1" applyFont="1" applyFill="1" applyBorder="1" applyProtection="1"/>
    <xf numFmtId="164" fontId="6" fillId="0" borderId="15" xfId="0" applyNumberFormat="1" applyFont="1" applyFill="1" applyBorder="1" applyProtection="1"/>
    <xf numFmtId="164" fontId="6" fillId="0" borderId="1" xfId="0" applyNumberFormat="1" applyFont="1" applyBorder="1" applyProtection="1"/>
    <xf numFmtId="164" fontId="6" fillId="0" borderId="21" xfId="0" applyNumberFormat="1" applyFont="1" applyBorder="1" applyProtection="1"/>
    <xf numFmtId="164" fontId="8" fillId="0" borderId="10" xfId="0" applyNumberFormat="1" applyFont="1" applyBorder="1" applyProtection="1"/>
    <xf numFmtId="164" fontId="0" fillId="0" borderId="0" xfId="0" applyNumberFormat="1" applyBorder="1" applyProtection="1"/>
    <xf numFmtId="164" fontId="2" fillId="0" borderId="0" xfId="0" applyNumberFormat="1" applyFont="1" applyBorder="1" applyProtection="1"/>
    <xf numFmtId="164" fontId="0" fillId="0" borderId="0" xfId="0" applyNumberFormat="1" applyProtection="1"/>
    <xf numFmtId="164" fontId="0" fillId="0" borderId="0" xfId="0" applyNumberForma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1200150</xdr:colOff>
      <xdr:row>1</xdr:row>
      <xdr:rowOff>95250</xdr:rowOff>
    </xdr:from>
    <xdr:to>
      <xdr:col>1</xdr:col>
      <xdr:colOff>1200150</xdr:colOff>
      <xdr:row>1</xdr:row>
      <xdr:rowOff>419100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86300" y="476250"/>
          <a:ext cx="0" cy="32385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"/>
  <sheetViews>
    <sheetView tabSelected="1" view="pageLayout" zoomScaleNormal="100" workbookViewId="0">
      <pane xSplit="30240" topLeftCell="J1"/>
      <selection activeCell="B13" sqref="B13"/>
      <selection pane="topRight" activeCell="J1" sqref="J1"/>
    </sheetView>
  </sheetViews>
  <sheetFormatPr defaultColWidth="9.140625" defaultRowHeight="15" x14ac:dyDescent="0.25"/>
  <cols>
    <col min="1" max="1" width="52.28515625" customWidth="1"/>
    <col min="2" max="2" width="20.7109375" customWidth="1"/>
    <col min="3" max="3" width="15.7109375" style="53" customWidth="1"/>
    <col min="4" max="6" width="13.7109375" style="53" customWidth="1"/>
    <col min="7" max="7" width="15.7109375" style="53" customWidth="1"/>
    <col min="8" max="8" width="15.85546875" customWidth="1"/>
    <col min="9" max="9" width="13.28515625" customWidth="1"/>
    <col min="10" max="10" width="18.85546875" customWidth="1"/>
    <col min="13" max="13" width="10.7109375" customWidth="1"/>
    <col min="15" max="15" width="15.5703125" customWidth="1"/>
  </cols>
  <sheetData>
    <row r="1" spans="1:7" ht="30" customHeight="1" thickBot="1" x14ac:dyDescent="0.4">
      <c r="A1" s="4" t="s">
        <v>15</v>
      </c>
      <c r="B1" s="3"/>
      <c r="C1" s="21"/>
      <c r="D1" s="21"/>
      <c r="E1" s="22"/>
      <c r="F1" s="22"/>
      <c r="G1" s="23"/>
    </row>
    <row r="2" spans="1:7" ht="36" customHeight="1" thickBot="1" x14ac:dyDescent="0.35">
      <c r="A2" s="5" t="s">
        <v>0</v>
      </c>
      <c r="B2" s="6" t="s">
        <v>5</v>
      </c>
      <c r="C2" s="24" t="s">
        <v>1</v>
      </c>
      <c r="D2" s="24" t="s">
        <v>2</v>
      </c>
      <c r="E2" s="25" t="s">
        <v>6</v>
      </c>
      <c r="F2" s="26" t="s">
        <v>7</v>
      </c>
      <c r="G2" s="27" t="s">
        <v>3</v>
      </c>
    </row>
    <row r="3" spans="1:7" ht="36" customHeight="1" thickTop="1" thickBot="1" x14ac:dyDescent="0.35">
      <c r="A3" s="10" t="s">
        <v>4</v>
      </c>
      <c r="B3" s="11">
        <v>0</v>
      </c>
      <c r="C3" s="28">
        <f>IF(B3&lt;500.01,44,IF(B3&lt;1000.01,(44+(B3-500)*0.088),IF(B3&lt;5000.01,(88+(B3-1000)*0.0241),IF(B3&lt;50000.01,(184.4+(B3-5000)*0.0261),(1358.9+(B3-50000)*0.0216)))))</f>
        <v>44</v>
      </c>
      <c r="D3" s="29">
        <f>ROUNDUP(B3*0.001,0)</f>
        <v>0</v>
      </c>
      <c r="E3" s="30" t="str">
        <f>IF(B3=0," ",( C3+D3))</f>
        <v xml:space="preserve"> </v>
      </c>
      <c r="F3" s="31" t="str">
        <f>IF(B3&lt;50000.01,"No Down Payment ",IF(C3&gt;10000,10000,(C3*0.3334)))</f>
        <v xml:space="preserve">No Down Payment </v>
      </c>
      <c r="G3" s="32" t="str">
        <f>IF(B3=0," ",(C3+D3))</f>
        <v xml:space="preserve"> </v>
      </c>
    </row>
    <row r="4" spans="1:7" s="1" customFormat="1" ht="3" customHeight="1" thickTop="1" x14ac:dyDescent="0.3">
      <c r="A4" s="12"/>
      <c r="B4" s="13">
        <v>2000000</v>
      </c>
      <c r="C4" s="33"/>
      <c r="D4" s="34"/>
      <c r="E4" s="34"/>
      <c r="F4" s="34"/>
      <c r="G4" s="35"/>
    </row>
    <row r="5" spans="1:7" ht="27.95" customHeight="1" x14ac:dyDescent="0.3">
      <c r="A5" s="14" t="s">
        <v>9</v>
      </c>
      <c r="B5" s="15">
        <v>0</v>
      </c>
      <c r="C5" s="36" t="str">
        <f>IF(B5=0," ",44)</f>
        <v xml:space="preserve"> </v>
      </c>
      <c r="D5" s="37">
        <v>1</v>
      </c>
      <c r="E5" s="38" t="str">
        <f>IF(B5=0," ",C5+D5)</f>
        <v xml:space="preserve"> </v>
      </c>
      <c r="F5" s="39" t="s">
        <v>8</v>
      </c>
      <c r="G5" s="40" t="str">
        <f>IF(B5=0," ",C5+D5)</f>
        <v xml:space="preserve"> </v>
      </c>
    </row>
    <row r="6" spans="1:7" ht="27.95" customHeight="1" thickBot="1" x14ac:dyDescent="0.35">
      <c r="A6" s="16" t="s">
        <v>10</v>
      </c>
      <c r="B6" s="17">
        <v>0</v>
      </c>
      <c r="C6" s="41" t="str">
        <f>IF(B6=0," ",(44+(B6-500)*0.088))</f>
        <v xml:space="preserve"> </v>
      </c>
      <c r="D6" s="42">
        <f>ROUNDUP(B6*0.001,0)</f>
        <v>0</v>
      </c>
      <c r="E6" s="43" t="str">
        <f>IF(B6=0," ",(C6+D6))</f>
        <v xml:space="preserve"> </v>
      </c>
      <c r="F6" s="44" t="s">
        <v>8</v>
      </c>
      <c r="G6" s="45" t="str">
        <f>IF(B6=0," ",(C6+D6))</f>
        <v xml:space="preserve"> </v>
      </c>
    </row>
    <row r="7" spans="1:7" ht="27.95" customHeight="1" thickTop="1" x14ac:dyDescent="0.3">
      <c r="A7" s="14" t="s">
        <v>11</v>
      </c>
      <c r="B7" s="15">
        <v>0</v>
      </c>
      <c r="C7" s="46" t="str">
        <f>IF(B7=0," ",(88+((B7-1000)*0.0241)))</f>
        <v xml:space="preserve"> </v>
      </c>
      <c r="D7" s="37">
        <f>ROUNDUP(B7*0.001,0)</f>
        <v>0</v>
      </c>
      <c r="E7" s="38" t="str">
        <f>IF(B7=0," ",(C7+D7))</f>
        <v xml:space="preserve"> </v>
      </c>
      <c r="F7" s="39" t="s">
        <v>8</v>
      </c>
      <c r="G7" s="40" t="str">
        <f>IF(B7=0," ",(C7+D7))</f>
        <v xml:space="preserve"> </v>
      </c>
    </row>
    <row r="8" spans="1:7" ht="27.95" customHeight="1" thickBot="1" x14ac:dyDescent="0.35">
      <c r="A8" s="16" t="s">
        <v>12</v>
      </c>
      <c r="B8" s="17">
        <v>0</v>
      </c>
      <c r="C8" s="47" t="str">
        <f>IF(B8=0," ",(184.4+((B8-5000)*0.0261)))</f>
        <v xml:space="preserve"> </v>
      </c>
      <c r="D8" s="42">
        <f>ROUNDUP(B8*0.001,0)</f>
        <v>0</v>
      </c>
      <c r="E8" s="43" t="str">
        <f>IF(B8=0," ",(C8+D8))</f>
        <v xml:space="preserve"> </v>
      </c>
      <c r="F8" s="44" t="s">
        <v>8</v>
      </c>
      <c r="G8" s="45" t="str">
        <f>IF(B8=0," ",(C8+D8))</f>
        <v xml:space="preserve"> </v>
      </c>
    </row>
    <row r="9" spans="1:7" ht="27.95" customHeight="1" thickTop="1" x14ac:dyDescent="0.3">
      <c r="A9" s="14" t="s">
        <v>13</v>
      </c>
      <c r="B9" s="18">
        <v>0</v>
      </c>
      <c r="C9" s="46" t="str">
        <f>IF(B9=0," ",((1359.5+((B9-50000)*0.0216))))</f>
        <v xml:space="preserve"> </v>
      </c>
      <c r="D9" s="37">
        <f>ROUNDUP(B9*0.001,0)</f>
        <v>0</v>
      </c>
      <c r="E9" s="38" t="str">
        <f>IF(B9=0," ",(C9+D9))</f>
        <v xml:space="preserve"> </v>
      </c>
      <c r="F9" s="38" t="str">
        <f>IF(B9=0," ",IF(C9*0.3334&gt;10000,10000,((C9*0.3334))))</f>
        <v xml:space="preserve"> </v>
      </c>
      <c r="G9" s="40" t="str">
        <f>IF(B9=0," ",(C9+D9))</f>
        <v xml:space="preserve"> </v>
      </c>
    </row>
    <row r="10" spans="1:7" ht="27.95" customHeight="1" thickBot="1" x14ac:dyDescent="0.35">
      <c r="A10" s="19"/>
      <c r="B10" s="20"/>
      <c r="C10" s="48"/>
      <c r="D10" s="48"/>
      <c r="E10" s="49"/>
      <c r="F10" s="49" t="s">
        <v>14</v>
      </c>
      <c r="G10" s="50" t="e">
        <f>G9-F9</f>
        <v>#VALUE!</v>
      </c>
    </row>
    <row r="11" spans="1:7" ht="14.45" x14ac:dyDescent="0.3">
      <c r="A11" s="7"/>
      <c r="B11" s="1"/>
      <c r="C11" s="51"/>
      <c r="D11" s="51"/>
      <c r="E11" s="51"/>
      <c r="F11" s="51"/>
      <c r="G11" s="52"/>
    </row>
    <row r="12" spans="1:7" ht="14.45" x14ac:dyDescent="0.3">
      <c r="A12" s="8"/>
      <c r="B12" s="2"/>
      <c r="C12" s="54"/>
      <c r="D12" s="9"/>
      <c r="E12" s="9"/>
      <c r="F12" s="9"/>
      <c r="G12" s="9"/>
    </row>
    <row r="13" spans="1:7" x14ac:dyDescent="0.25">
      <c r="A13" s="8"/>
      <c r="B13" s="2"/>
      <c r="C13" s="9"/>
      <c r="D13" s="9"/>
      <c r="E13" s="9"/>
      <c r="F13" s="9"/>
      <c r="G13" s="9"/>
    </row>
    <row r="14" spans="1:7" x14ac:dyDescent="0.25">
      <c r="A14" s="8"/>
      <c r="B14" s="2"/>
      <c r="C14" s="9"/>
      <c r="D14" s="9"/>
      <c r="E14" s="9"/>
      <c r="F14" s="9"/>
      <c r="G14" s="9"/>
    </row>
    <row r="15" spans="1:7" x14ac:dyDescent="0.25">
      <c r="A15" s="8"/>
      <c r="B15" s="8"/>
      <c r="C15" s="9"/>
      <c r="D15" s="9"/>
      <c r="E15" s="9"/>
      <c r="F15" s="9"/>
      <c r="G15" s="9"/>
    </row>
  </sheetData>
  <sheetProtection password="A1A5" sheet="1" objects="1" scenarios="1" selectLockedCells="1"/>
  <phoneticPr fontId="0" type="noConversion"/>
  <pageMargins left="0.45" right="0.45" top="0.5" bottom="0.5" header="0.3" footer="0.3"/>
  <pageSetup paperSize="17" orientation="landscape" r:id="rId1"/>
  <headerFooter>
    <oddHeader>&amp;CUse Column B to calcualte permitting fees</oddHeader>
    <oddFooter>&amp;C&amp;Z&amp;F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Fee's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jlykins</dc:creator>
  <cp:lastModifiedBy>Howland, Bonnie</cp:lastModifiedBy>
  <cp:lastPrinted>2016-08-30T18:05:31Z</cp:lastPrinted>
  <dcterms:created xsi:type="dcterms:W3CDTF">2009-09-23T18:31:22Z</dcterms:created>
  <dcterms:modified xsi:type="dcterms:W3CDTF">2017-05-16T15:34:58Z</dcterms:modified>
</cp:coreProperties>
</file>